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2"/>
  </bookViews>
  <sheets>
    <sheet name="SIRPP1" sheetId="1" r:id="rId1"/>
    <sheet name="SIRPP2" sheetId="2" r:id="rId2"/>
    <sheet name="SIRPP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B_SEULS_NOVIEUX">#REF!</definedName>
    <definedName name="column_headings">#REF!</definedName>
    <definedName name="column_numbers">#REF!</definedName>
    <definedName name="data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<sst xmlns="http://schemas.openxmlformats.org/spreadsheetml/2006/main" count="80" uniqueCount="68">
  <si>
    <t>seuil</t>
  </si>
  <si>
    <t>prfin</t>
  </si>
  <si>
    <t>rawtotal</t>
  </si>
  <si>
    <t>total</t>
  </si>
  <si>
    <t>rfin_div_cn</t>
  </si>
  <si>
    <t>rfin_av_cn</t>
  </si>
  <si>
    <t>rfin_prof_cn</t>
  </si>
  <si>
    <t>fem</t>
  </si>
  <si>
    <t>masse_irpp_bar0</t>
  </si>
  <si>
    <t>masse_irpp_brut</t>
  </si>
  <si>
    <t>masse_decote</t>
  </si>
  <si>
    <t>masse_irpp_net</t>
  </si>
  <si>
    <t>masse_reduc_irpp</t>
  </si>
  <si>
    <t>masse_irpp_pv</t>
  </si>
  <si>
    <t>rbg_irpp</t>
  </si>
  <si>
    <t>rimp_irpp</t>
  </si>
  <si>
    <t>rfr_irpp</t>
  </si>
  <si>
    <t>irpp_brut</t>
  </si>
  <si>
    <t>irpp_net</t>
  </si>
  <si>
    <t>irpp_pv_foy</t>
  </si>
  <si>
    <t>irpp_tot</t>
  </si>
  <si>
    <t>nbp</t>
  </si>
  <si>
    <t>py</t>
  </si>
  <si>
    <t>y_irpp_foy</t>
  </si>
  <si>
    <t>irpp_ds</t>
  </si>
  <si>
    <t>masse_reduc_qf</t>
  </si>
  <si>
    <t>masse_reduc_ds</t>
  </si>
  <si>
    <t>Smic net de cot.soc. &amp; CSG ded.</t>
  </si>
  <si>
    <t>Smic brut mensuel</t>
  </si>
  <si>
    <t>(euros courants)</t>
  </si>
  <si>
    <t>PPE</t>
  </si>
  <si>
    <t>Smic net de cot. soc.</t>
  </si>
  <si>
    <t>Smic net de cot.soc. &amp; CSG ded. + non-ded.</t>
  </si>
  <si>
    <r>
      <t xml:space="preserve">Seuil IRPP&gt;0 </t>
    </r>
    <r>
      <rPr>
        <sz val="10"/>
        <rFont val="Arial"/>
        <family val="2"/>
      </rPr>
      <t>(après décôte, avant PPE)</t>
    </r>
  </si>
  <si>
    <t>Seuil IRPP&gt;0 en % de Smic net</t>
  </si>
  <si>
    <t>PPE en % de Smic net</t>
  </si>
  <si>
    <t>(année des revenus)</t>
  </si>
  <si>
    <t>(année budgétaire)</t>
  </si>
  <si>
    <t>(2) Impôt brut</t>
  </si>
  <si>
    <t>(3) Impôt net</t>
  </si>
  <si>
    <r>
      <t>(1) Impôt barème</t>
    </r>
    <r>
      <rPr>
        <sz val="10"/>
        <rFont val="Arial"/>
        <family val="2"/>
      </rPr>
      <t xml:space="preserve">          </t>
    </r>
    <r>
      <rPr>
        <sz val="10"/>
        <rFont val="Arial Narrow"/>
        <family val="2"/>
      </rPr>
      <t>(nbp=1 ou 2)</t>
    </r>
    <r>
      <rPr>
        <sz val="10"/>
        <rFont val="Arial"/>
        <family val="2"/>
      </rPr>
      <t xml:space="preserve">    </t>
    </r>
  </si>
  <si>
    <t>masse_ppe</t>
  </si>
  <si>
    <t>masse_ppe_rest</t>
  </si>
  <si>
    <t>masse_recettes_nettes</t>
  </si>
  <si>
    <r>
      <t>Source</t>
    </r>
    <r>
      <rPr>
        <sz val="10"/>
        <rFont val="Arial"/>
        <family val="0"/>
      </rPr>
      <t>: Simulateur "Révolution fiscale" (voir programme do_statdes_irpp_200x et résultats statdes_irpp_agreg_200x)</t>
    </r>
  </si>
  <si>
    <t xml:space="preserve">Moins: Réductions d'impôt </t>
  </si>
  <si>
    <t>Plus:     Impôt sur plus-values</t>
  </si>
  <si>
    <t>Moins: Décôte</t>
  </si>
  <si>
    <t xml:space="preserve">Moins: Autres réductions de droits </t>
  </si>
  <si>
    <t>Moins: Réduction  quotient familial enfants</t>
  </si>
  <si>
    <t>Moins:     PPE      (coût total)</t>
  </si>
  <si>
    <t>Memo: PPE (restitut.)</t>
  </si>
  <si>
    <r>
      <t>(4) Recettes nettes IRPP simulées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(en milliards, en % des revenus déclarés, et en % des recettes des comptes nationaux)</t>
    </r>
  </si>
  <si>
    <t>Memo: recettes IRPP avant réd. QF enfants et PPE</t>
  </si>
  <si>
    <r>
      <t>Tableau IRPP 1: Comparaison entre le Smic et le seuil d'entrée dans l'IRPP</t>
    </r>
    <r>
      <rPr>
        <sz val="12"/>
        <rFont val="Arial"/>
        <family val="2"/>
      </rPr>
      <t xml:space="preserve"> (personne seule)</t>
    </r>
  </si>
  <si>
    <t xml:space="preserve">Tableau SIRPP 2: Simulation des recettes de l'IRPP                                                                                          </t>
  </si>
  <si>
    <t>Tableau SIRPP3: Comparaisons entre l'IRPP simulé et observé par fractiles de revenu déclaré (revenus 2006)</t>
  </si>
  <si>
    <t>ratio rbg simulé/ observé</t>
  </si>
  <si>
    <t>ratio rimp simulé/ observé</t>
  </si>
  <si>
    <t>ratio rfr simulé/ observé</t>
  </si>
  <si>
    <t>ratio nbp simulé/ observé</t>
  </si>
  <si>
    <t>seuil y_irpp_foy</t>
  </si>
  <si>
    <t>fractile y_irpp_foy</t>
  </si>
  <si>
    <t>ratio irpp_ds simulé/ observé</t>
  </si>
  <si>
    <t>ratio irpp_brut simulé/ observé</t>
  </si>
  <si>
    <t>ratio irpp_net simulé/ observé</t>
  </si>
  <si>
    <t>ratio irpp_pv_foy simulé/ observé</t>
  </si>
  <si>
    <t>ratio irpp_tot simulé/ observé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</si>
</sst>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0.000%"/>
    <numFmt numFmtId="168" formatCode="0.0000000%"/>
    <numFmt numFmtId="169" formatCode="0.000000%"/>
    <numFmt numFmtId="170" formatCode="0.00000%"/>
    <numFmt numFmtId="171" formatCode="0.0000%"/>
    <numFmt numFmtId="172" formatCode="0.0000"/>
    <numFmt numFmtId="173" formatCode="#,##0.0"/>
    <numFmt numFmtId="174" formatCode="#,##0.000"/>
    <numFmt numFmtId="175" formatCode="#,##0.00000"/>
    <numFmt numFmtId="176" formatCode="\$#,##0\ ;\(\$#,##0\)"/>
    <numFmt numFmtId="177" formatCode="#,##0.0000"/>
    <numFmt numFmtId="178" formatCode="#,##0.000000"/>
    <numFmt numFmtId="179" formatCode="#,##0\ &quot;€&quot;"/>
    <numFmt numFmtId="180" formatCode="#,##0.0000000"/>
    <numFmt numFmtId="181" formatCode="#,##0,\F\F"/>
    <numFmt numFmtId="182" formatCode="#,##0,,\F\F"/>
    <numFmt numFmtId="183" formatCode="#,##0,\F"/>
    <numFmt numFmtId="184" formatCode="0,\F"/>
    <numFmt numFmtId="185" formatCode="0.000000"/>
    <numFmt numFmtId="186" formatCode="0.00000"/>
    <numFmt numFmtId="187" formatCode="0.000000000000000%"/>
    <numFmt numFmtId="188" formatCode="0.0000000000000000%"/>
    <numFmt numFmtId="189" formatCode="&quot;Vrai&quot;;&quot;Vrai&quot;;&quot;Faux&quot;"/>
    <numFmt numFmtId="190" formatCode="&quot;Actif&quot;;&quot;Actif&quot;;&quot;Inactif&quot;"/>
    <numFmt numFmtId="191" formatCode="#,##0.00\ &quot;€&quot;"/>
    <numFmt numFmtId="192" formatCode="#,##0.0\ &quot;€&quot;"/>
    <numFmt numFmtId="193" formatCode="#,##0\ _€"/>
    <numFmt numFmtId="194" formatCode="#,##0.000\ &quot;€&quot;"/>
    <numFmt numFmtId="195" formatCode="#,##0.0000\ &quot;€&quot;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7"/>
      <name val="Helvetica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MS Sans Serif"/>
      <family val="0"/>
    </font>
    <font>
      <b/>
      <sz val="11"/>
      <name val="Arial"/>
      <family val="2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1">
      <alignment horizontal="center"/>
      <protection/>
    </xf>
    <xf numFmtId="0" fontId="4" fillId="0" borderId="2" applyNumberFormat="0" applyFont="0" applyFill="0" applyAlignment="0" applyProtection="0"/>
    <xf numFmtId="2" fontId="4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9" fillId="0" borderId="0" xfId="26">
      <alignment/>
      <protection/>
    </xf>
    <xf numFmtId="0" fontId="15" fillId="0" borderId="3" xfId="26" applyFont="1" applyBorder="1" applyAlignment="1">
      <alignment horizontal="center" vertical="center" wrapText="1"/>
      <protection/>
    </xf>
    <xf numFmtId="0" fontId="16" fillId="0" borderId="0" xfId="26" applyFont="1" applyBorder="1" applyAlignment="1">
      <alignment horizontal="center" vertical="center" wrapText="1"/>
      <protection/>
    </xf>
    <xf numFmtId="0" fontId="16" fillId="0" borderId="0" xfId="26" applyFont="1" applyBorder="1">
      <alignment/>
      <protection/>
    </xf>
    <xf numFmtId="0" fontId="16" fillId="0" borderId="4" xfId="26" applyFont="1" applyBorder="1">
      <alignment/>
      <protection/>
    </xf>
    <xf numFmtId="0" fontId="9" fillId="0" borderId="4" xfId="26" applyBorder="1">
      <alignment/>
      <protection/>
    </xf>
    <xf numFmtId="0" fontId="17" fillId="0" borderId="5" xfId="0" applyFont="1" applyBorder="1" applyAlignment="1">
      <alignment horizontal="center" vertical="center" wrapText="1"/>
    </xf>
    <xf numFmtId="0" fontId="16" fillId="0" borderId="6" xfId="26" applyFont="1" applyBorder="1" applyAlignment="1">
      <alignment horizontal="center" vertical="center" wrapText="1"/>
      <protection/>
    </xf>
    <xf numFmtId="0" fontId="15" fillId="0" borderId="6" xfId="26" applyFont="1" applyBorder="1" applyAlignment="1">
      <alignment horizontal="center" vertical="center" wrapText="1"/>
      <protection/>
    </xf>
    <xf numFmtId="0" fontId="15" fillId="0" borderId="7" xfId="26" applyFont="1" applyBorder="1" applyAlignment="1">
      <alignment horizontal="center" vertical="center" wrapText="1"/>
      <protection/>
    </xf>
    <xf numFmtId="0" fontId="18" fillId="0" borderId="4" xfId="26" applyFont="1" applyBorder="1" applyAlignment="1">
      <alignment horizontal="center" vertical="center" wrapText="1"/>
      <protection/>
    </xf>
    <xf numFmtId="0" fontId="17" fillId="0" borderId="3" xfId="0" applyFont="1" applyBorder="1" applyAlignment="1">
      <alignment horizontal="center" vertical="center" wrapText="1"/>
    </xf>
    <xf numFmtId="0" fontId="16" fillId="0" borderId="0" xfId="26" applyFont="1" applyBorder="1" applyAlignment="1">
      <alignment horizontal="center" vertical="center" wrapText="1"/>
      <protection/>
    </xf>
    <xf numFmtId="0" fontId="15" fillId="0" borderId="0" xfId="26" applyFont="1" applyBorder="1" applyAlignment="1">
      <alignment horizontal="center" vertical="center" wrapText="1"/>
      <protection/>
    </xf>
    <xf numFmtId="3" fontId="16" fillId="0" borderId="0" xfId="26" applyNumberFormat="1" applyFont="1" applyBorder="1" applyAlignment="1">
      <alignment horizontal="center" vertical="center"/>
      <protection/>
    </xf>
    <xf numFmtId="179" fontId="16" fillId="0" borderId="0" xfId="26" applyNumberFormat="1" applyFont="1" applyBorder="1" applyAlignment="1">
      <alignment horizontal="center" vertical="center"/>
      <protection/>
    </xf>
    <xf numFmtId="9" fontId="15" fillId="0" borderId="0" xfId="26" applyNumberFormat="1" applyFont="1" applyBorder="1" applyAlignment="1">
      <alignment horizontal="center" vertical="center"/>
      <protection/>
    </xf>
    <xf numFmtId="9" fontId="16" fillId="0" borderId="4" xfId="26" applyNumberFormat="1" applyFont="1" applyBorder="1" applyAlignment="1">
      <alignment horizontal="center" vertical="center"/>
      <protection/>
    </xf>
    <xf numFmtId="179" fontId="15" fillId="0" borderId="0" xfId="26" applyNumberFormat="1" applyFont="1" applyBorder="1" applyAlignment="1">
      <alignment horizontal="center" vertical="center"/>
      <protection/>
    </xf>
    <xf numFmtId="179" fontId="19" fillId="0" borderId="0" xfId="26" applyNumberFormat="1" applyFont="1" applyBorder="1" applyAlignment="1">
      <alignment horizontal="center" vertical="center"/>
      <protection/>
    </xf>
    <xf numFmtId="0" fontId="15" fillId="0" borderId="8" xfId="26" applyFont="1" applyBorder="1" applyAlignment="1">
      <alignment horizontal="center" vertical="center" wrapText="1"/>
      <protection/>
    </xf>
    <xf numFmtId="179" fontId="19" fillId="0" borderId="9" xfId="26" applyNumberFormat="1" applyFont="1" applyBorder="1" applyAlignment="1">
      <alignment horizontal="center" vertical="center"/>
      <protection/>
    </xf>
    <xf numFmtId="9" fontId="16" fillId="0" borderId="0" xfId="26" applyNumberFormat="1" applyFont="1" applyBorder="1" applyAlignment="1">
      <alignment horizontal="center" vertical="center"/>
      <protection/>
    </xf>
    <xf numFmtId="9" fontId="16" fillId="0" borderId="0" xfId="26" applyNumberFormat="1" applyFont="1" applyBorder="1" applyAlignment="1">
      <alignment horizontal="center" vertical="center"/>
      <protection/>
    </xf>
    <xf numFmtId="179" fontId="16" fillId="0" borderId="9" xfId="26" applyNumberFormat="1" applyFont="1" applyBorder="1" applyAlignment="1">
      <alignment horizontal="center" vertical="center"/>
      <protection/>
    </xf>
    <xf numFmtId="179" fontId="15" fillId="0" borderId="9" xfId="26" applyNumberFormat="1" applyFont="1" applyBorder="1" applyAlignment="1">
      <alignment horizontal="center" vertical="center"/>
      <protection/>
    </xf>
    <xf numFmtId="3" fontId="9" fillId="0" borderId="0" xfId="26" applyNumberFormat="1">
      <alignment/>
      <protection/>
    </xf>
    <xf numFmtId="0" fontId="15" fillId="0" borderId="4" xfId="26" applyFont="1" applyBorder="1" applyAlignment="1">
      <alignment horizontal="center" vertical="center" wrapText="1"/>
      <protection/>
    </xf>
    <xf numFmtId="179" fontId="16" fillId="0" borderId="4" xfId="26" applyNumberFormat="1" applyFont="1" applyBorder="1" applyAlignment="1">
      <alignment horizontal="center" vertical="center"/>
      <protection/>
    </xf>
    <xf numFmtId="179" fontId="16" fillId="0" borderId="10" xfId="26" applyNumberFormat="1" applyFont="1" applyBorder="1" applyAlignment="1">
      <alignment horizontal="center" vertical="center"/>
      <protection/>
    </xf>
    <xf numFmtId="4" fontId="16" fillId="0" borderId="0" xfId="26" applyNumberFormat="1" applyFont="1" applyBorder="1" applyAlignment="1">
      <alignment horizontal="center" vertical="center"/>
      <protection/>
    </xf>
    <xf numFmtId="4" fontId="16" fillId="0" borderId="9" xfId="26" applyNumberFormat="1" applyFont="1" applyBorder="1" applyAlignment="1">
      <alignment horizontal="center" vertical="center"/>
      <protection/>
    </xf>
    <xf numFmtId="165" fontId="16" fillId="0" borderId="0" xfId="26" applyNumberFormat="1" applyFont="1" applyBorder="1" applyAlignment="1">
      <alignment horizontal="center" vertical="center"/>
      <protection/>
    </xf>
    <xf numFmtId="0" fontId="9" fillId="0" borderId="0" xfId="26" applyBorder="1">
      <alignment/>
      <protection/>
    </xf>
    <xf numFmtId="0" fontId="9" fillId="0" borderId="0" xfId="26" applyFont="1" applyBorder="1">
      <alignment/>
      <protection/>
    </xf>
    <xf numFmtId="0" fontId="18" fillId="0" borderId="0" xfId="26" applyFont="1">
      <alignment/>
      <protection/>
    </xf>
    <xf numFmtId="0" fontId="9" fillId="0" borderId="11" xfId="0" applyFont="1" applyBorder="1" applyAlignment="1">
      <alignment horizontal="center" vertical="center" wrapText="1"/>
    </xf>
    <xf numFmtId="179" fontId="9" fillId="0" borderId="0" xfId="26" applyNumberFormat="1" applyFont="1" applyBorder="1" applyAlignment="1">
      <alignment horizontal="center" vertical="center" wrapText="1"/>
      <protection/>
    </xf>
    <xf numFmtId="179" fontId="18" fillId="0" borderId="0" xfId="26" applyNumberFormat="1" applyFont="1" applyBorder="1" applyAlignment="1">
      <alignment horizontal="center" vertical="center" wrapText="1"/>
      <protection/>
    </xf>
    <xf numFmtId="179" fontId="9" fillId="0" borderId="9" xfId="26" applyNumberFormat="1" applyFont="1" applyBorder="1" applyAlignment="1">
      <alignment horizontal="center" vertical="center" wrapText="1"/>
      <protection/>
    </xf>
    <xf numFmtId="179" fontId="18" fillId="0" borderId="9" xfId="26" applyNumberFormat="1" applyFont="1" applyBorder="1" applyAlignment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9" fontId="18" fillId="0" borderId="0" xfId="26" applyNumberFormat="1" applyFont="1" applyBorder="1" applyAlignment="1">
      <alignment horizontal="center" vertical="center" wrapText="1"/>
      <protection/>
    </xf>
    <xf numFmtId="9" fontId="18" fillId="0" borderId="9" xfId="26" applyNumberFormat="1" applyFont="1" applyBorder="1" applyAlignment="1">
      <alignment horizontal="center" vertical="center" wrapText="1"/>
      <protection/>
    </xf>
    <xf numFmtId="165" fontId="9" fillId="0" borderId="4" xfId="26" applyNumberFormat="1" applyBorder="1" applyAlignment="1">
      <alignment horizontal="center" vertical="center"/>
      <protection/>
    </xf>
    <xf numFmtId="165" fontId="9" fillId="0" borderId="10" xfId="26" applyNumberFormat="1" applyBorder="1" applyAlignment="1">
      <alignment horizontal="center" vertical="center"/>
      <protection/>
    </xf>
    <xf numFmtId="0" fontId="12" fillId="0" borderId="3" xfId="26" applyFont="1" applyBorder="1" applyAlignment="1">
      <alignment horizontal="center" vertical="center" wrapText="1"/>
      <protection/>
    </xf>
    <xf numFmtId="0" fontId="12" fillId="0" borderId="0" xfId="26" applyFont="1" applyBorder="1" applyAlignment="1">
      <alignment horizontal="center" vertical="center" wrapText="1"/>
      <protection/>
    </xf>
    <xf numFmtId="0" fontId="9" fillId="0" borderId="0" xfId="26" applyBorder="1" applyAlignment="1">
      <alignment horizontal="center" vertical="center" wrapText="1"/>
      <protection/>
    </xf>
    <xf numFmtId="0" fontId="11" fillId="0" borderId="5" xfId="26" applyFont="1" applyBorder="1" applyAlignment="1">
      <alignment horizontal="center" vertical="center" wrapText="1"/>
      <protection/>
    </xf>
    <xf numFmtId="0" fontId="11" fillId="0" borderId="3" xfId="26" applyFont="1" applyBorder="1" applyAlignment="1">
      <alignment horizontal="center" vertical="center" wrapText="1"/>
      <protection/>
    </xf>
    <xf numFmtId="0" fontId="20" fillId="0" borderId="12" xfId="26" applyFont="1" applyBorder="1" applyAlignment="1">
      <alignment horizontal="center" vertical="center" wrapText="1"/>
      <protection/>
    </xf>
    <xf numFmtId="0" fontId="18" fillId="0" borderId="12" xfId="26" applyFont="1" applyBorder="1" applyAlignment="1">
      <alignment horizontal="center" vertical="center" wrapText="1"/>
      <protection/>
    </xf>
    <xf numFmtId="0" fontId="20" fillId="0" borderId="13" xfId="26" applyFont="1" applyBorder="1" applyAlignment="1">
      <alignment horizontal="center" vertical="center" wrapText="1"/>
      <protection/>
    </xf>
    <xf numFmtId="0" fontId="9" fillId="0" borderId="3" xfId="26" applyBorder="1" applyAlignment="1">
      <alignment horizontal="center" vertical="center"/>
      <protection/>
    </xf>
    <xf numFmtId="173" fontId="18" fillId="0" borderId="14" xfId="26" applyNumberFormat="1" applyFont="1" applyBorder="1" applyAlignment="1">
      <alignment horizontal="center" vertical="center"/>
      <protection/>
    </xf>
    <xf numFmtId="173" fontId="18" fillId="0" borderId="0" xfId="26" applyNumberFormat="1" applyFont="1" applyBorder="1" applyAlignment="1">
      <alignment horizontal="center" vertical="center"/>
      <protection/>
    </xf>
    <xf numFmtId="173" fontId="9" fillId="0" borderId="0" xfId="26" applyNumberFormat="1" applyFont="1" applyBorder="1" applyAlignment="1">
      <alignment horizontal="center" vertical="center"/>
      <protection/>
    </xf>
    <xf numFmtId="173" fontId="9" fillId="0" borderId="15" xfId="26" applyNumberFormat="1" applyFont="1" applyBorder="1" applyAlignment="1">
      <alignment horizontal="center" vertical="center"/>
      <protection/>
    </xf>
    <xf numFmtId="174" fontId="9" fillId="0" borderId="0" xfId="26" applyNumberFormat="1" applyAlignment="1">
      <alignment horizontal="center"/>
      <protection/>
    </xf>
    <xf numFmtId="165" fontId="9" fillId="0" borderId="0" xfId="26" applyNumberFormat="1" applyFont="1" applyBorder="1" applyAlignment="1">
      <alignment horizontal="center" vertical="center"/>
      <protection/>
    </xf>
    <xf numFmtId="3" fontId="9" fillId="0" borderId="0" xfId="26" applyNumberFormat="1" applyAlignment="1">
      <alignment horizontal="center"/>
      <protection/>
    </xf>
    <xf numFmtId="0" fontId="9" fillId="0" borderId="8" xfId="26" applyBorder="1" applyAlignment="1">
      <alignment horizontal="center" vertical="center"/>
      <protection/>
    </xf>
    <xf numFmtId="173" fontId="18" fillId="0" borderId="16" xfId="26" applyNumberFormat="1" applyFont="1" applyBorder="1" applyAlignment="1">
      <alignment horizontal="center" vertical="center"/>
      <protection/>
    </xf>
    <xf numFmtId="173" fontId="9" fillId="0" borderId="9" xfId="26" applyNumberFormat="1" applyFont="1" applyBorder="1" applyAlignment="1">
      <alignment horizontal="center" vertical="center"/>
      <protection/>
    </xf>
    <xf numFmtId="173" fontId="18" fillId="0" borderId="9" xfId="26" applyNumberFormat="1" applyFont="1" applyBorder="1" applyAlignment="1">
      <alignment horizontal="center" vertical="center"/>
      <protection/>
    </xf>
    <xf numFmtId="173" fontId="9" fillId="0" borderId="17" xfId="26" applyNumberFormat="1" applyFont="1" applyBorder="1" applyAlignment="1">
      <alignment horizontal="center" vertical="center"/>
      <protection/>
    </xf>
    <xf numFmtId="165" fontId="9" fillId="0" borderId="9" xfId="26" applyNumberFormat="1" applyFont="1" applyBorder="1" applyAlignment="1">
      <alignment horizontal="center" vertical="center"/>
      <protection/>
    </xf>
    <xf numFmtId="0" fontId="0" fillId="0" borderId="3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8" fillId="0" borderId="18" xfId="26" applyFont="1" applyBorder="1" applyAlignment="1">
      <alignment horizontal="center" vertical="center" wrapText="1"/>
      <protection/>
    </xf>
    <xf numFmtId="177" fontId="9" fillId="0" borderId="0" xfId="26" applyNumberFormat="1" applyFont="1" applyBorder="1" applyAlignment="1">
      <alignment horizontal="center" vertical="center"/>
      <protection/>
    </xf>
    <xf numFmtId="4" fontId="9" fillId="0" borderId="0" xfId="26" applyNumberFormat="1">
      <alignment/>
      <protection/>
    </xf>
    <xf numFmtId="165" fontId="18" fillId="0" borderId="0" xfId="26" applyNumberFormat="1" applyFont="1" applyBorder="1" applyAlignment="1">
      <alignment horizontal="center" vertical="center"/>
      <protection/>
    </xf>
    <xf numFmtId="165" fontId="18" fillId="0" borderId="9" xfId="26" applyNumberFormat="1" applyFont="1" applyBorder="1" applyAlignment="1">
      <alignment horizontal="center" vertical="center"/>
      <protection/>
    </xf>
    <xf numFmtId="0" fontId="9" fillId="0" borderId="19" xfId="26" applyBorder="1">
      <alignment/>
      <protection/>
    </xf>
    <xf numFmtId="3" fontId="9" fillId="0" borderId="19" xfId="26" applyNumberFormat="1" applyBorder="1">
      <alignment/>
      <protection/>
    </xf>
    <xf numFmtId="173" fontId="9" fillId="0" borderId="20" xfId="26" applyNumberFormat="1" applyFont="1" applyBorder="1" applyAlignment="1">
      <alignment horizontal="center" vertical="center"/>
      <protection/>
    </xf>
    <xf numFmtId="0" fontId="20" fillId="0" borderId="21" xfId="26" applyFont="1" applyBorder="1" applyAlignment="1">
      <alignment horizontal="center" vertical="center" wrapText="1"/>
      <protection/>
    </xf>
    <xf numFmtId="173" fontId="9" fillId="0" borderId="22" xfId="26" applyNumberFormat="1" applyFont="1" applyBorder="1" applyAlignment="1">
      <alignment horizontal="center" vertical="center"/>
      <protection/>
    </xf>
    <xf numFmtId="0" fontId="12" fillId="0" borderId="23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center" vertical="center" wrapText="1"/>
      <protection/>
    </xf>
    <xf numFmtId="0" fontId="12" fillId="0" borderId="24" xfId="26" applyFont="1" applyBorder="1" applyAlignment="1">
      <alignment horizontal="center" vertical="center" wrapText="1"/>
      <protection/>
    </xf>
    <xf numFmtId="0" fontId="18" fillId="0" borderId="25" xfId="26" applyFont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 vertical="center" wrapText="1"/>
    </xf>
    <xf numFmtId="0" fontId="9" fillId="0" borderId="19" xfId="26" applyBorder="1" applyAlignment="1">
      <alignment horizontal="center" vertical="center" wrapText="1"/>
      <protection/>
    </xf>
    <xf numFmtId="0" fontId="0" fillId="0" borderId="24" xfId="0" applyBorder="1" applyAlignment="1">
      <alignment wrapText="1"/>
    </xf>
    <xf numFmtId="0" fontId="18" fillId="0" borderId="23" xfId="26" applyFont="1" applyBorder="1" applyAlignment="1">
      <alignment horizontal="justify" vertical="top" wrapText="1"/>
      <protection/>
    </xf>
    <xf numFmtId="0" fontId="18" fillId="0" borderId="19" xfId="26" applyFont="1" applyBorder="1" applyAlignment="1">
      <alignment horizontal="justify" vertical="top" wrapText="1"/>
      <protection/>
    </xf>
    <xf numFmtId="0" fontId="0" fillId="0" borderId="19" xfId="0" applyBorder="1" applyAlignment="1">
      <alignment horizontal="justify" vertical="top" wrapText="1"/>
    </xf>
    <xf numFmtId="0" fontId="18" fillId="0" borderId="8" xfId="26" applyFont="1" applyBorder="1" applyAlignment="1">
      <alignment horizontal="justify" vertical="top" wrapText="1"/>
      <protection/>
    </xf>
    <xf numFmtId="0" fontId="18" fillId="0" borderId="9" xfId="26" applyFont="1" applyBorder="1" applyAlignment="1">
      <alignment horizontal="justify" vertical="top" wrapText="1"/>
      <protection/>
    </xf>
    <xf numFmtId="0" fontId="0" fillId="0" borderId="9" xfId="0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13" fillId="0" borderId="19" xfId="26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horizontal="center" vertical="center" wrapText="1"/>
    </xf>
    <xf numFmtId="165" fontId="15" fillId="0" borderId="0" xfId="26" applyNumberFormat="1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 wrapText="1"/>
      <protection/>
    </xf>
    <xf numFmtId="179" fontId="9" fillId="0" borderId="0" xfId="26" applyNumberFormat="1" applyFont="1" applyBorder="1" applyAlignment="1">
      <alignment horizontal="center" vertical="center"/>
      <protection/>
    </xf>
    <xf numFmtId="165" fontId="9" fillId="0" borderId="0" xfId="26" applyNumberFormat="1" applyFont="1" applyBorder="1" applyAlignment="1">
      <alignment horizontal="center" vertical="center"/>
      <protection/>
    </xf>
    <xf numFmtId="165" fontId="16" fillId="0" borderId="4" xfId="26" applyNumberFormat="1" applyFont="1" applyBorder="1" applyAlignment="1">
      <alignment horizontal="center" vertical="center"/>
      <protection/>
    </xf>
    <xf numFmtId="165" fontId="15" fillId="0" borderId="9" xfId="26" applyNumberFormat="1" applyFont="1" applyBorder="1" applyAlignment="1">
      <alignment horizontal="center" vertical="center"/>
      <protection/>
    </xf>
    <xf numFmtId="165" fontId="16" fillId="0" borderId="9" xfId="26" applyNumberFormat="1" applyFont="1" applyBorder="1" applyAlignment="1">
      <alignment horizontal="center" vertical="center"/>
      <protection/>
    </xf>
    <xf numFmtId="179" fontId="9" fillId="0" borderId="9" xfId="26" applyNumberFormat="1" applyFont="1" applyBorder="1" applyAlignment="1">
      <alignment horizontal="center" vertical="center"/>
      <protection/>
    </xf>
    <xf numFmtId="165" fontId="9" fillId="0" borderId="9" xfId="26" applyNumberFormat="1" applyFont="1" applyBorder="1" applyAlignment="1">
      <alignment horizontal="center" vertical="center"/>
      <protection/>
    </xf>
    <xf numFmtId="165" fontId="16" fillId="0" borderId="10" xfId="26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wrapText="1"/>
    </xf>
  </cellXfs>
  <cellStyles count="17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Normal_AppendixTables(NationalAccountsData)" xfId="26"/>
    <cellStyle name="Percent" xfId="27"/>
    <cellStyle name="style_col_headings" xfId="28"/>
    <cellStyle name="Total" xfId="29"/>
    <cellStyle name="Virgule fix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May2010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Simulateur\Parametres\Paramet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Simulateur\Parametres\Parametres(Impot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imulationsTransfer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Simulateur\Donnees\DonneesFisc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</sheetNames>
    <sheetDataSet>
      <sheetData sheetId="0">
        <row r="2">
          <cell r="DE2">
            <v>14614.921199999999</v>
          </cell>
          <cell r="DG2">
            <v>0.04946999999999999</v>
          </cell>
          <cell r="DH2">
            <v>0.028130000000000002</v>
          </cell>
          <cell r="DZ2">
            <v>0.1383</v>
          </cell>
        </row>
        <row r="3">
          <cell r="DE3">
            <v>14833.325999999997</v>
          </cell>
          <cell r="DG3">
            <v>0.04946999999999999</v>
          </cell>
          <cell r="DH3">
            <v>0.028130000000000002</v>
          </cell>
          <cell r="DZ3">
            <v>0.1383</v>
          </cell>
        </row>
        <row r="4">
          <cell r="DE4">
            <v>15206.4342</v>
          </cell>
          <cell r="DG4">
            <v>0.04946999999999999</v>
          </cell>
          <cell r="DH4">
            <v>0.028130000000000002</v>
          </cell>
          <cell r="DZ4">
            <v>0.1383</v>
          </cell>
        </row>
        <row r="5">
          <cell r="DE5">
            <v>15606.842999999999</v>
          </cell>
          <cell r="DG5">
            <v>0.04946999999999999</v>
          </cell>
          <cell r="DH5">
            <v>0.028130000000000002</v>
          </cell>
          <cell r="DZ5">
            <v>0.1383</v>
          </cell>
        </row>
        <row r="6">
          <cell r="DE6">
            <v>15952.6506</v>
          </cell>
          <cell r="DG6">
            <v>0.04946999999999999</v>
          </cell>
          <cell r="DH6">
            <v>0.028130000000000002</v>
          </cell>
          <cell r="DZ6">
            <v>0.1383</v>
          </cell>
        </row>
        <row r="7">
          <cell r="DE7">
            <v>16125.554399999999</v>
          </cell>
          <cell r="DG7">
            <v>0.04946999999999999</v>
          </cell>
          <cell r="DH7">
            <v>0.028130000000000002</v>
          </cell>
          <cell r="DZ7">
            <v>0.1383</v>
          </cell>
        </row>
        <row r="8">
          <cell r="DE8">
            <v>16380.36</v>
          </cell>
          <cell r="DG8">
            <v>0.04946999999999999</v>
          </cell>
          <cell r="DH8">
            <v>0.028130000000000002</v>
          </cell>
          <cell r="DZ8">
            <v>0.1383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(Impots)"/>
    </sheetNames>
    <sheetDataSet>
      <sheetData sheetId="0">
        <row r="2">
          <cell r="C2">
            <v>4413</v>
          </cell>
          <cell r="H2">
            <v>0.0683</v>
          </cell>
          <cell r="Y2">
            <v>0.2</v>
          </cell>
          <cell r="Z2">
            <v>0.1</v>
          </cell>
          <cell r="AY2">
            <v>814</v>
          </cell>
          <cell r="CV2">
            <v>0.06</v>
          </cell>
        </row>
        <row r="3">
          <cell r="C3">
            <v>5614</v>
          </cell>
          <cell r="H3">
            <v>0.055</v>
          </cell>
          <cell r="Z3">
            <v>0.1</v>
          </cell>
          <cell r="AY3">
            <v>828</v>
          </cell>
          <cell r="CV3">
            <v>0.077</v>
          </cell>
        </row>
        <row r="4">
          <cell r="C4">
            <v>5686</v>
          </cell>
          <cell r="H4">
            <v>0.055</v>
          </cell>
          <cell r="Z4">
            <v>0.1</v>
          </cell>
          <cell r="AY4">
            <v>838</v>
          </cell>
          <cell r="CV4">
            <v>0.077</v>
          </cell>
        </row>
        <row r="5">
          <cell r="C5">
            <v>5852</v>
          </cell>
          <cell r="H5">
            <v>0.055</v>
          </cell>
          <cell r="Z5">
            <v>0.1</v>
          </cell>
          <cell r="AY5">
            <v>862</v>
          </cell>
          <cell r="CS5">
            <v>17451</v>
          </cell>
          <cell r="CW5">
            <v>0.193</v>
          </cell>
        </row>
        <row r="6">
          <cell r="C6">
            <v>5875</v>
          </cell>
          <cell r="H6">
            <v>0.055</v>
          </cell>
          <cell r="Z6">
            <v>0.1</v>
          </cell>
          <cell r="AY6">
            <v>866</v>
          </cell>
          <cell r="CS6">
            <v>17451</v>
          </cell>
          <cell r="CW6">
            <v>0.193</v>
          </cell>
        </row>
        <row r="7">
          <cell r="C7">
            <v>5963</v>
          </cell>
          <cell r="H7">
            <v>0.055</v>
          </cell>
          <cell r="Z7">
            <v>0.1</v>
          </cell>
          <cell r="AY7">
            <v>878</v>
          </cell>
          <cell r="CS7">
            <v>17451</v>
          </cell>
          <cell r="CW7">
            <v>0.193</v>
          </cell>
        </row>
        <row r="8">
          <cell r="C8">
            <v>6052.445</v>
          </cell>
          <cell r="H8">
            <v>0.055</v>
          </cell>
          <cell r="Z8">
            <v>0.1</v>
          </cell>
          <cell r="AY8">
            <v>878</v>
          </cell>
          <cell r="CS8">
            <v>17451</v>
          </cell>
          <cell r="CW8">
            <v>0.193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ferts1"/>
      <sheetName val="Transferts2"/>
      <sheetName val="Transferts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RPP1"/>
      <sheetName val="IRPP2"/>
      <sheetName val="IRPP3"/>
      <sheetName val="IRPP4"/>
      <sheetName val="CSG1"/>
      <sheetName val="CSG2"/>
      <sheetName val="CSG3"/>
      <sheetName val="ISF1"/>
    </sheetNames>
    <sheetDataSet>
      <sheetData sheetId="0">
        <row r="8">
          <cell r="B8">
            <v>895.311163281</v>
          </cell>
        </row>
        <row r="12">
          <cell r="B12">
            <v>999.0563373643413</v>
          </cell>
        </row>
      </sheetData>
      <sheetData sheetId="3">
        <row r="8">
          <cell r="E8">
            <v>48.6</v>
          </cell>
        </row>
        <row r="12">
          <cell r="E12">
            <v>51.5950495049505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2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5.7109375" style="1" customWidth="1"/>
    <col min="2" max="10" width="12.7109375" style="1" customWidth="1"/>
    <col min="11" max="16384" width="11.421875" style="1" customWidth="1"/>
  </cols>
  <sheetData>
    <row r="2" ht="13.5" thickBot="1"/>
    <row r="3" spans="2:10" ht="39.75" customHeight="1" thickTop="1">
      <c r="B3" s="81" t="s">
        <v>54</v>
      </c>
      <c r="C3" s="82"/>
      <c r="D3" s="82"/>
      <c r="E3" s="82"/>
      <c r="F3" s="82"/>
      <c r="G3" s="82"/>
      <c r="H3" s="82"/>
      <c r="I3" s="82"/>
      <c r="J3" s="83"/>
    </row>
    <row r="4" spans="2:10" ht="19.5" customHeight="1">
      <c r="B4" s="2"/>
      <c r="C4" s="14"/>
      <c r="D4" s="14"/>
      <c r="E4" s="14"/>
      <c r="F4" s="14"/>
      <c r="G4" s="14"/>
      <c r="H4" s="14"/>
      <c r="I4" s="14"/>
      <c r="J4" s="28"/>
    </row>
    <row r="5" spans="2:10" ht="60" customHeight="1">
      <c r="B5" s="7" t="s">
        <v>29</v>
      </c>
      <c r="C5" s="37" t="s">
        <v>28</v>
      </c>
      <c r="D5" s="37" t="s">
        <v>31</v>
      </c>
      <c r="E5" s="42" t="s">
        <v>27</v>
      </c>
      <c r="F5" s="37" t="s">
        <v>32</v>
      </c>
      <c r="G5" s="42" t="s">
        <v>33</v>
      </c>
      <c r="H5" s="42" t="s">
        <v>34</v>
      </c>
      <c r="I5" s="37" t="s">
        <v>30</v>
      </c>
      <c r="J5" s="11" t="s">
        <v>35</v>
      </c>
    </row>
    <row r="6" spans="2:10" ht="30" customHeight="1">
      <c r="B6" s="2">
        <v>2005</v>
      </c>
      <c r="C6" s="38">
        <f>'[2]Parametres'!$DE2/12</f>
        <v>1217.9100999999998</v>
      </c>
      <c r="D6" s="38">
        <f>C6*(1-'[2]Parametres'!$DZ2)</f>
        <v>1049.47313317</v>
      </c>
      <c r="E6" s="39">
        <f>$C6*(1-'[2]Parametres'!$DZ2-'[2]Parametres'!$DG2)</f>
        <v>989.2231205229999</v>
      </c>
      <c r="F6" s="38">
        <f>$C6*(1-'[2]Parametres'!$DZ2-'[2]Parametres'!$DG2-'[2]Parametres'!$DH2)</f>
        <v>954.9633094099999</v>
      </c>
      <c r="G6" s="39">
        <f>('[3]Parametres(Impots)'!$C2+('[3]Parametres(Impots)'!$AY2/3)/'[3]Parametres(Impots)'!$H2)/(12*(1-'[3]Parametres(Impots)'!$Y2)*(1-'[3]Parametres(Impots)'!$Z2))</f>
        <v>970.5636105236517</v>
      </c>
      <c r="H6" s="43">
        <f>G6/E6</f>
        <v>0.9811372079642832</v>
      </c>
      <c r="I6" s="38">
        <f>'[3]Parametres(Impots)'!$CV2*E6</f>
        <v>59.35338723137999</v>
      </c>
      <c r="J6" s="45">
        <f>I6/E6</f>
        <v>0.06</v>
      </c>
    </row>
    <row r="7" spans="2:10" ht="30" customHeight="1">
      <c r="B7" s="2">
        <v>2006</v>
      </c>
      <c r="C7" s="38">
        <f>'[2]Parametres'!$DE3/12</f>
        <v>1236.1104999999998</v>
      </c>
      <c r="D7" s="38">
        <f>C7*(1-'[2]Parametres'!$DZ3)</f>
        <v>1065.1564178499998</v>
      </c>
      <c r="E7" s="39">
        <f>$C7*(1-'[2]Parametres'!$DZ3-'[2]Parametres'!$DG3)</f>
        <v>1004.0060314149998</v>
      </c>
      <c r="F7" s="38">
        <f>$C7*(1-'[2]Parametres'!$DZ3-'[2]Parametres'!$DG3-'[2]Parametres'!$DH3)</f>
        <v>969.2342430499998</v>
      </c>
      <c r="G7" s="39">
        <f>('[3]Parametres(Impots)'!$C3+('[3]Parametres(Impots)'!$AY3/3)/'[3]Parametres(Impots)'!$H3)/(12*(1-'[3]Parametres(Impots)'!$Z3))</f>
        <v>984.4612794612793</v>
      </c>
      <c r="H7" s="43">
        <f aca="true" t="shared" si="0" ref="H7:H12">G7/E7</f>
        <v>0.9805332325283196</v>
      </c>
      <c r="I7" s="38">
        <f>'[3]Parametres(Impots)'!$CV3*E7</f>
        <v>77.30846441895498</v>
      </c>
      <c r="J7" s="45">
        <f aca="true" t="shared" si="1" ref="J7:J12">I7/E7</f>
        <v>0.077</v>
      </c>
    </row>
    <row r="8" spans="2:10" ht="30" customHeight="1">
      <c r="B8" s="2">
        <v>2007</v>
      </c>
      <c r="C8" s="38">
        <f>'[2]Parametres'!$DE4/12</f>
        <v>1267.20285</v>
      </c>
      <c r="D8" s="38">
        <f>C8*(1-'[2]Parametres'!$DZ4)</f>
        <v>1091.948695845</v>
      </c>
      <c r="E8" s="39">
        <f>$C8*(1-'[2]Parametres'!$DZ4-'[2]Parametres'!$DG4)</f>
        <v>1029.2601708554998</v>
      </c>
      <c r="F8" s="38">
        <f>$C8*(1-'[2]Parametres'!$DZ4-'[2]Parametres'!$DG4-'[2]Parametres'!$DH4)</f>
        <v>993.6137546849999</v>
      </c>
      <c r="G8" s="39">
        <f>('[3]Parametres(Impots)'!$C4+('[3]Parametres(Impots)'!$AY4/3)/'[3]Parametres(Impots)'!$H4)/(12*(1-'[3]Parametres(Impots)'!$Z4))</f>
        <v>996.739618406285</v>
      </c>
      <c r="H8" s="43">
        <f t="shared" si="0"/>
        <v>0.9684039532762796</v>
      </c>
      <c r="I8" s="38">
        <f>'[3]Parametres(Impots)'!$CV4*E8</f>
        <v>79.25303315587348</v>
      </c>
      <c r="J8" s="45">
        <f t="shared" si="1"/>
        <v>0.077</v>
      </c>
    </row>
    <row r="9" spans="2:10" ht="30" customHeight="1">
      <c r="B9" s="2">
        <v>2008</v>
      </c>
      <c r="C9" s="38">
        <f>'[2]Parametres'!$DE5/12</f>
        <v>1300.57025</v>
      </c>
      <c r="D9" s="38">
        <f>C9*(1-'[2]Parametres'!$DZ5)</f>
        <v>1120.701384425</v>
      </c>
      <c r="E9" s="39">
        <f>$C9*(1-'[2]Parametres'!$DZ5-'[2]Parametres'!$DG5)</f>
        <v>1056.3621741575</v>
      </c>
      <c r="F9" s="38">
        <f>$C9*(1-'[2]Parametres'!$DZ5-'[2]Parametres'!$DG5-'[2]Parametres'!$DH5)</f>
        <v>1019.777133025</v>
      </c>
      <c r="G9" s="39">
        <f>('[3]Parametres(Impots)'!$C5+('[3]Parametres(Impots)'!$AY5/3)/'[3]Parametres(Impots)'!$H5)/(12*(1-'[3]Parametres(Impots)'!$Z5))</f>
        <v>1025.5780022446688</v>
      </c>
      <c r="H9" s="43">
        <f t="shared" si="0"/>
        <v>0.9708583167156822</v>
      </c>
      <c r="I9" s="38">
        <f>'[3]Parametres(Impots)'!$CW5*('[3]Parametres(Impots)'!$CS5/12-E9)</f>
        <v>76.7923503876025</v>
      </c>
      <c r="J9" s="45">
        <f t="shared" si="1"/>
        <v>0.07269509668769436</v>
      </c>
    </row>
    <row r="10" spans="2:10" ht="30" customHeight="1">
      <c r="B10" s="2">
        <v>2009</v>
      </c>
      <c r="C10" s="38">
        <f>'[2]Parametres'!$DE6/12</f>
        <v>1329.3875500000001</v>
      </c>
      <c r="D10" s="38">
        <f>C10*(1-'[2]Parametres'!$DZ6)</f>
        <v>1145.533251835</v>
      </c>
      <c r="E10" s="39">
        <f>$C10*(1-'[2]Parametres'!$DZ6-'[2]Parametres'!$DG6)</f>
        <v>1079.7684497365</v>
      </c>
      <c r="F10" s="38">
        <f>$C10*(1-'[2]Parametres'!$DZ6-'[2]Parametres'!$DG6-'[2]Parametres'!$DH6)</f>
        <v>1042.3727779550002</v>
      </c>
      <c r="G10" s="39">
        <f>('[3]Parametres(Impots)'!$C6+('[3]Parametres(Impots)'!$AY6/3)/'[3]Parametres(Impots)'!$H6)/(12*(1-'[3]Parametres(Impots)'!$Z6))</f>
        <v>1029.952300785634</v>
      </c>
      <c r="H10" s="43">
        <f t="shared" si="0"/>
        <v>0.9538640446819658</v>
      </c>
      <c r="I10" s="38">
        <f>'[3]Parametres(Impots)'!$CW6*('[3]Parametres(Impots)'!$CS6/12-E10)</f>
        <v>72.27493920085548</v>
      </c>
      <c r="J10" s="45">
        <f t="shared" si="1"/>
        <v>0.06693559088385385</v>
      </c>
    </row>
    <row r="11" spans="2:10" ht="30" customHeight="1">
      <c r="B11" s="2">
        <v>2010</v>
      </c>
      <c r="C11" s="38">
        <f>'[2]Parametres'!$DE7/12</f>
        <v>1343.7962</v>
      </c>
      <c r="D11" s="38">
        <f>C11*(1-'[2]Parametres'!$DZ7)</f>
        <v>1157.94918554</v>
      </c>
      <c r="E11" s="39">
        <f>$C11*(1-'[2]Parametres'!$DZ7-'[2]Parametres'!$DG7)</f>
        <v>1091.4715875260001</v>
      </c>
      <c r="F11" s="38">
        <f>$C11*(1-'[2]Parametres'!$DZ7-'[2]Parametres'!$DG7-'[2]Parametres'!$DH7)</f>
        <v>1053.67060042</v>
      </c>
      <c r="G11" s="39">
        <f>('[3]Parametres(Impots)'!$C7+('[3]Parametres(Impots)'!$AY7/3)/'[3]Parametres(Impots)'!$H7)/(12*(1-'[3]Parametres(Impots)'!$Z7))</f>
        <v>1044.834455667789</v>
      </c>
      <c r="H11" s="43">
        <f t="shared" si="0"/>
        <v>0.9572713276358188</v>
      </c>
      <c r="I11" s="38">
        <f>'[3]Parametres(Impots)'!$CW7*('[3]Parametres(Impots)'!$CS7/12-E11)</f>
        <v>70.01623360748198</v>
      </c>
      <c r="J11" s="45">
        <f t="shared" si="1"/>
        <v>0.06414847111704051</v>
      </c>
    </row>
    <row r="12" spans="2:10" ht="30" customHeight="1" thickBot="1">
      <c r="B12" s="21">
        <v>2011</v>
      </c>
      <c r="C12" s="40">
        <f>'[2]Parametres'!$DE8/12</f>
        <v>1365.03</v>
      </c>
      <c r="D12" s="40">
        <f>C12*(1-'[2]Parametres'!$DZ8)</f>
        <v>1176.246351</v>
      </c>
      <c r="E12" s="41">
        <f>$C12*(1-'[2]Parametres'!$DZ8-'[2]Parametres'!$DG8)</f>
        <v>1108.7183169</v>
      </c>
      <c r="F12" s="40">
        <f>$C12*(1-'[2]Parametres'!$DZ8-'[2]Parametres'!$DG8-'[2]Parametres'!$DH8)</f>
        <v>1070.320023</v>
      </c>
      <c r="G12" s="41">
        <f>('[3]Parametres(Impots)'!$C8+('[3]Parametres(Impots)'!$AY8/3)/'[3]Parametres(Impots)'!$H8)/(12*(1-'[3]Parametres(Impots)'!$Z8))</f>
        <v>1053.1164001122334</v>
      </c>
      <c r="H12" s="44">
        <f t="shared" si="0"/>
        <v>0.9498502767202126</v>
      </c>
      <c r="I12" s="40">
        <f>'[3]Parametres(Impots)'!$CW8*('[3]Parametres(Impots)'!$CS8/12-E12)</f>
        <v>66.68761483830001</v>
      </c>
      <c r="J12" s="46">
        <f t="shared" si="1"/>
        <v>0.06014838378855325</v>
      </c>
    </row>
    <row r="13" ht="13.5" thickTop="1"/>
  </sheetData>
  <mergeCells count="1">
    <mergeCell ref="B3:J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3" width="8.7109375" style="1" customWidth="1"/>
    <col min="4" max="6" width="7.7109375" style="1" customWidth="1"/>
    <col min="7" max="7" width="8.7109375" style="1" customWidth="1"/>
    <col min="8" max="8" width="8.28125" style="1" customWidth="1"/>
    <col min="9" max="9" width="8.7109375" style="1" customWidth="1"/>
    <col min="10" max="15" width="7.7109375" style="1" customWidth="1"/>
    <col min="16" max="16" width="10.7109375" style="1" customWidth="1"/>
    <col min="17" max="17" width="9.7109375" style="1" customWidth="1"/>
    <col min="18" max="16384" width="11.421875" style="1" customWidth="1"/>
  </cols>
  <sheetData>
    <row r="1" spans="3:15" ht="12.75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ht="13.5" thickBot="1"/>
    <row r="3" spans="1:16" ht="39.75" customHeight="1" thickTop="1">
      <c r="A3" s="81" t="s">
        <v>55</v>
      </c>
      <c r="B3" s="82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16" ht="19.5" customHeight="1" thickBot="1">
      <c r="A4" s="47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6"/>
    </row>
    <row r="5" spans="1:16" ht="69.75" customHeight="1">
      <c r="A5" s="50" t="s">
        <v>36</v>
      </c>
      <c r="B5" s="51" t="s">
        <v>37</v>
      </c>
      <c r="C5" s="71" t="s">
        <v>40</v>
      </c>
      <c r="D5" s="52" t="s">
        <v>49</v>
      </c>
      <c r="E5" s="52" t="s">
        <v>48</v>
      </c>
      <c r="F5" s="52" t="s">
        <v>47</v>
      </c>
      <c r="G5" s="53" t="s">
        <v>38</v>
      </c>
      <c r="H5" s="52" t="s">
        <v>45</v>
      </c>
      <c r="I5" s="53" t="s">
        <v>39</v>
      </c>
      <c r="J5" s="52" t="s">
        <v>46</v>
      </c>
      <c r="K5" s="54" t="s">
        <v>50</v>
      </c>
      <c r="L5" s="54" t="s">
        <v>51</v>
      </c>
      <c r="M5" s="84" t="s">
        <v>52</v>
      </c>
      <c r="N5" s="85"/>
      <c r="O5" s="85"/>
      <c r="P5" s="79" t="s">
        <v>53</v>
      </c>
    </row>
    <row r="6" spans="1:17" ht="19.5" customHeight="1">
      <c r="A6" s="55">
        <v>2005</v>
      </c>
      <c r="B6" s="55">
        <v>2006</v>
      </c>
      <c r="C6" s="56"/>
      <c r="D6" s="57"/>
      <c r="E6" s="57"/>
      <c r="F6" s="58"/>
      <c r="G6" s="58"/>
      <c r="H6" s="58"/>
      <c r="I6" s="58"/>
      <c r="J6" s="58"/>
      <c r="K6" s="59"/>
      <c r="L6" s="59"/>
      <c r="M6" s="58"/>
      <c r="N6" s="58"/>
      <c r="O6" s="61"/>
      <c r="P6" s="78"/>
      <c r="Q6" s="60"/>
    </row>
    <row r="7" spans="1:17" ht="19.5" customHeight="1">
      <c r="A7" s="55">
        <f>A6+1</f>
        <v>2006</v>
      </c>
      <c r="B7" s="55">
        <v>2007</v>
      </c>
      <c r="C7" s="56">
        <v>75.123169</v>
      </c>
      <c r="D7" s="58">
        <v>10.89735</v>
      </c>
      <c r="E7" s="58">
        <v>5.068066</v>
      </c>
      <c r="F7" s="58">
        <v>2.224612</v>
      </c>
      <c r="G7" s="57">
        <v>56.93315</v>
      </c>
      <c r="H7" s="58">
        <v>5.755588</v>
      </c>
      <c r="I7" s="57">
        <v>51.17756</v>
      </c>
      <c r="J7" s="58">
        <v>2.944366</v>
      </c>
      <c r="K7" s="59">
        <v>4.765415</v>
      </c>
      <c r="L7" s="59">
        <v>4</v>
      </c>
      <c r="M7" s="57">
        <v>49.3758</v>
      </c>
      <c r="N7" s="61">
        <f>M7/'[5]IRPP1'!B8</f>
        <v>0.05514931794110004</v>
      </c>
      <c r="O7" s="74">
        <f>M7/'[5]IRPP4'!E8</f>
        <v>1.015962962962963</v>
      </c>
      <c r="P7" s="78">
        <f>M7+D7+K7</f>
        <v>65.038565</v>
      </c>
      <c r="Q7" s="60"/>
    </row>
    <row r="8" spans="1:17" ht="19.5" customHeight="1">
      <c r="A8" s="55">
        <f>A7+1</f>
        <v>2007</v>
      </c>
      <c r="B8" s="55">
        <v>2008</v>
      </c>
      <c r="C8" s="56"/>
      <c r="D8" s="57"/>
      <c r="E8" s="57"/>
      <c r="F8" s="58"/>
      <c r="G8" s="58"/>
      <c r="H8" s="58"/>
      <c r="I8" s="58"/>
      <c r="J8" s="58"/>
      <c r="K8" s="59"/>
      <c r="L8" s="59"/>
      <c r="M8" s="58"/>
      <c r="N8" s="58"/>
      <c r="O8" s="74"/>
      <c r="P8" s="78"/>
      <c r="Q8" s="60"/>
    </row>
    <row r="9" spans="1:17" ht="19.5" customHeight="1">
      <c r="A9" s="55">
        <v>2008</v>
      </c>
      <c r="B9" s="55">
        <v>2009</v>
      </c>
      <c r="C9" s="56"/>
      <c r="D9" s="57"/>
      <c r="E9" s="57"/>
      <c r="F9" s="58"/>
      <c r="G9" s="58"/>
      <c r="H9" s="58"/>
      <c r="I9" s="58"/>
      <c r="J9" s="58"/>
      <c r="K9" s="59"/>
      <c r="L9" s="59"/>
      <c r="M9" s="58"/>
      <c r="N9" s="58"/>
      <c r="O9" s="74"/>
      <c r="P9" s="78"/>
      <c r="Q9" s="60"/>
    </row>
    <row r="10" spans="1:17" ht="19.5" customHeight="1">
      <c r="A10" s="55">
        <v>2009</v>
      </c>
      <c r="B10" s="55">
        <v>2010</v>
      </c>
      <c r="C10" s="56"/>
      <c r="D10" s="58"/>
      <c r="E10" s="58"/>
      <c r="F10" s="58"/>
      <c r="G10" s="58"/>
      <c r="H10" s="58"/>
      <c r="I10" s="58"/>
      <c r="J10" s="72"/>
      <c r="K10" s="59"/>
      <c r="L10" s="59"/>
      <c r="M10" s="58"/>
      <c r="N10" s="58"/>
      <c r="O10" s="74"/>
      <c r="P10" s="78"/>
      <c r="Q10" s="62"/>
    </row>
    <row r="11" spans="1:17" ht="0.75" customHeight="1">
      <c r="A11" s="55"/>
      <c r="B11" s="55"/>
      <c r="C11" s="56" t="s">
        <v>8</v>
      </c>
      <c r="D11" s="58" t="s">
        <v>25</v>
      </c>
      <c r="E11" s="58" t="s">
        <v>26</v>
      </c>
      <c r="F11" s="58" t="s">
        <v>10</v>
      </c>
      <c r="G11" s="58" t="s">
        <v>9</v>
      </c>
      <c r="H11" s="58" t="s">
        <v>12</v>
      </c>
      <c r="I11" s="58" t="s">
        <v>11</v>
      </c>
      <c r="J11" s="58" t="s">
        <v>13</v>
      </c>
      <c r="K11" s="59" t="s">
        <v>41</v>
      </c>
      <c r="L11" s="59" t="s">
        <v>42</v>
      </c>
      <c r="M11" s="58" t="s">
        <v>43</v>
      </c>
      <c r="N11" s="58"/>
      <c r="O11" s="74"/>
      <c r="P11" s="78" t="s">
        <v>43</v>
      </c>
      <c r="Q11" s="62"/>
    </row>
    <row r="12" spans="1:17" ht="19.5" customHeight="1" thickBot="1">
      <c r="A12" s="63">
        <v>2010</v>
      </c>
      <c r="B12" s="63">
        <v>2011</v>
      </c>
      <c r="C12" s="64">
        <v>83.88223</v>
      </c>
      <c r="D12" s="65">
        <v>11.88781</v>
      </c>
      <c r="E12" s="65">
        <v>9.37636</v>
      </c>
      <c r="F12" s="65">
        <v>2.465243</v>
      </c>
      <c r="G12" s="66">
        <v>60.15331</v>
      </c>
      <c r="H12" s="65">
        <v>6.610054</v>
      </c>
      <c r="I12" s="66">
        <v>53.54326</v>
      </c>
      <c r="J12" s="65">
        <v>3.154971</v>
      </c>
      <c r="K12" s="67">
        <v>4.456225</v>
      </c>
      <c r="L12" s="67">
        <v>3.164099</v>
      </c>
      <c r="M12" s="66">
        <v>52.01082</v>
      </c>
      <c r="N12" s="68">
        <f>M12/'[5]IRPP1'!B12</f>
        <v>0.05205994702682359</v>
      </c>
      <c r="O12" s="75">
        <f>M12/'[5]IRPP4'!E12</f>
        <v>1.0080583408493407</v>
      </c>
      <c r="P12" s="80">
        <f>M12+K12+D12</f>
        <v>68.354855</v>
      </c>
      <c r="Q12" s="62"/>
    </row>
    <row r="13" spans="1:17" ht="14.25" thickBot="1" thickTop="1">
      <c r="A13" s="76"/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62"/>
      <c r="Q13" s="62"/>
    </row>
    <row r="14" spans="1:17" ht="9.75" customHeight="1" thickTop="1">
      <c r="A14" s="88" t="s">
        <v>44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87"/>
      <c r="Q14" s="62"/>
    </row>
    <row r="15" spans="1:17" ht="9.75" customHeight="1" thickBot="1">
      <c r="A15" s="91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62"/>
    </row>
    <row r="16" spans="1:17" ht="9.75" customHeight="1" thickTop="1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62"/>
      <c r="Q16" s="62"/>
    </row>
    <row r="17" spans="3:17" ht="12.75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62"/>
      <c r="Q17" s="62"/>
    </row>
    <row r="18" spans="3:17" ht="12.75">
      <c r="C18" s="27"/>
      <c r="D18" s="27"/>
      <c r="E18" s="27"/>
      <c r="F18" s="27"/>
      <c r="G18" s="27"/>
      <c r="H18" s="27"/>
      <c r="I18" s="73"/>
      <c r="J18" s="27"/>
      <c r="K18" s="27"/>
      <c r="L18" s="27"/>
      <c r="M18" s="27"/>
      <c r="N18" s="27"/>
      <c r="O18" s="27"/>
      <c r="P18" s="62"/>
      <c r="Q18" s="62"/>
    </row>
    <row r="19" spans="3:17" ht="12.7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2"/>
      <c r="Q19" s="62"/>
    </row>
    <row r="20" spans="3:17" ht="12.75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3:17" ht="12.7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3:17" ht="12.7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3:17" ht="12.7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3:17" ht="12.7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3:17" ht="12.7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3:17" ht="12.7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3:17" ht="12.7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3:17" ht="12.7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3:17" ht="12.7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3:17" ht="12.7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3:17" ht="12.7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3:17" ht="12.7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3:17" ht="12.7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3:17" ht="12.7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3:17" ht="12.7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3:17" ht="12.7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3:17" ht="12.7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3:17" ht="12.7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3:17" ht="12.7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3:17" ht="12.7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3:17" ht="12.7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3:17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3:17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3:17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3:17" ht="12.7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3:17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3:17" ht="12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17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3:17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3:17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3:17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3:17" ht="12.7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3:17" ht="12.7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3:17" ht="12.7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3:17" ht="12.7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3:17" ht="12.7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3:17" ht="12.7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3:17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3:17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3:17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3:17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3:17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3:17" ht="12.7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3:17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3:17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3:17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3:17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3:17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3:17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3:17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3:17" ht="12.7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3:17" ht="12.7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3:17" ht="12.7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3:17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3:17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3:17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3:17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3:17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3:17" ht="12.7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3:17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3:17" ht="12.7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3:17" ht="12.7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3:17" ht="12.75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3:17" ht="12.7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3:17" ht="12.7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3:17" ht="12.7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3:17" ht="12.7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3:17" ht="12.7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3:17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3:17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3:17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3:17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3:17" ht="12.7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3:17" ht="12.7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3:17" ht="12.7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3:17" ht="12.7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3:17" ht="12.7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3:17" ht="12.7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3:17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3:17" ht="12.7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3:17" ht="12.7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3:17" ht="12.7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3:17" ht="12.7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3:17" ht="12.7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3:17" ht="12.7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3:17" ht="12.7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3:17" ht="12.7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3:17" ht="12.7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3:17" ht="12.7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3:17" ht="12.7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3:17" ht="12.7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3:17" ht="12.75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3:17" ht="12.75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3:17" ht="12.75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3:17" ht="12.7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3:17" ht="12.75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3:17" ht="12.75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3:17" ht="12.75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3:17" ht="12.75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3:17" ht="12.75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3:17" ht="12.75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3:17" ht="12.75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3:17" ht="12.75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3:17" ht="12.75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3:17" ht="12.75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3:17" ht="12.75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3:17" ht="12.75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3:17" ht="12.75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3:17" ht="12.75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3:17" ht="12.75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3:17" ht="12.75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3:17" ht="12.7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3:17" ht="12.75"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3:17" ht="12.75"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3:17" ht="12.75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3:17" ht="12.75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3:17" ht="12.7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3:17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3:17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3:17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3:17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3:17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3:17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3:17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3:17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3:17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3:17" ht="12.75"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3:17" ht="12.75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3:17" ht="12.75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3:17" ht="12.7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3:17" ht="12.75"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3:17" ht="12.75"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3:17" ht="12.75"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3:17" ht="12.75"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3:17" ht="12.75"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3:17" ht="12.75"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3:17" ht="12.75"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3:17" ht="12.75"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3:17" ht="12.75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3:17" ht="12.75"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3:17" ht="12.75"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3:17" ht="12.75"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3:17" ht="12.75"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3:17" ht="12.75"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3:17" ht="12.75"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3:17" ht="12.75"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3:17" ht="12.7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3:17" ht="12.75"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3:17" ht="12.75"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3:17" ht="12.75"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3:17" ht="12.7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3:17" ht="12.7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3:17" ht="12.7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3:17" ht="12.7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3:17" ht="12.7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3:17" ht="12.7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3:17" ht="12.75"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3:17" ht="12.75"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3:17" ht="12.75"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3:17" ht="12.75"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3:17" ht="12.75"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3:17" ht="12.75"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3:17" ht="12.75"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3:17" ht="12.75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3:17" ht="12.7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3:17" ht="12.75"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3:17" ht="12.75"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3:17" ht="12.75"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3:17" ht="12.75"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3:17" ht="12.75"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3:17" ht="12.75"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3:17" ht="12.75"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3:17" ht="12.75"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3:17" ht="12.75"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3:17" ht="12.75"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3:17" ht="12.75"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3:17" ht="12.75"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3:17" ht="12.75"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3:17" ht="12.75"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3:17" ht="12.75"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3:17" ht="12.75"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3:17" ht="12.7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3:17" ht="12.75"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3:17" ht="12.75"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3:17" ht="12.75"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3:17" ht="12.75"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3:17" ht="12.75"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3:17" ht="12.75"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3:17" ht="12.75"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3:17" ht="12.75"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3:17" ht="12.75"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3:17" ht="12.75"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6:17" ht="12.75">
      <c r="P214" s="27"/>
      <c r="Q214" s="27"/>
    </row>
    <row r="215" spans="16:17" ht="12.75">
      <c r="P215" s="27"/>
      <c r="Q215" s="27"/>
    </row>
    <row r="216" spans="16:17" ht="12.75">
      <c r="P216" s="27"/>
      <c r="Q216" s="27"/>
    </row>
    <row r="217" spans="16:17" ht="12.75">
      <c r="P217" s="27"/>
      <c r="Q217" s="27"/>
    </row>
    <row r="218" spans="16:17" ht="12.75">
      <c r="P218" s="27"/>
      <c r="Q218" s="27"/>
    </row>
    <row r="219" spans="16:17" ht="12.75">
      <c r="P219" s="27"/>
      <c r="Q219" s="27"/>
    </row>
    <row r="220" spans="16:17" ht="12.75">
      <c r="P220" s="27"/>
      <c r="Q220" s="27"/>
    </row>
    <row r="221" spans="16:17" ht="12.75">
      <c r="P221" s="27"/>
      <c r="Q221" s="27"/>
    </row>
    <row r="222" spans="16:17" ht="12.75">
      <c r="P222" s="27"/>
      <c r="Q222" s="27"/>
    </row>
    <row r="223" spans="16:17" ht="12.75">
      <c r="P223" s="27"/>
      <c r="Q223" s="27"/>
    </row>
    <row r="224" spans="16:17" ht="12.75">
      <c r="P224" s="27"/>
      <c r="Q224" s="27"/>
    </row>
    <row r="225" spans="16:17" ht="12.75">
      <c r="P225" s="27"/>
      <c r="Q225" s="27"/>
    </row>
  </sheetData>
  <mergeCells count="3">
    <mergeCell ref="M5:O5"/>
    <mergeCell ref="A3:P3"/>
    <mergeCell ref="A14:P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11.421875" defaultRowHeight="12.75"/>
  <cols>
    <col min="1" max="21" width="10.7109375" style="1" customWidth="1"/>
    <col min="22" max="16384" width="11.421875" style="1" customWidth="1"/>
  </cols>
  <sheetData>
    <row r="1" ht="12.75">
      <c r="A1" s="36"/>
    </row>
    <row r="3" ht="13.5" thickBot="1"/>
    <row r="4" spans="1:21" ht="39.75" customHeight="1" thickTop="1">
      <c r="A4" s="81" t="s">
        <v>56</v>
      </c>
      <c r="B4" s="95"/>
      <c r="C4" s="95"/>
      <c r="D4" s="95"/>
      <c r="E4" s="95"/>
      <c r="F4" s="96"/>
      <c r="G4" s="96"/>
      <c r="H4" s="96"/>
      <c r="I4" s="96"/>
      <c r="J4" s="96"/>
      <c r="K4" s="96"/>
      <c r="L4" s="96"/>
      <c r="M4" s="107"/>
      <c r="N4" s="107"/>
      <c r="O4" s="107"/>
      <c r="P4" s="107"/>
      <c r="Q4" s="107"/>
      <c r="R4" s="107"/>
      <c r="S4" s="107"/>
      <c r="T4" s="107"/>
      <c r="U4" s="87"/>
    </row>
    <row r="5" spans="1:21" ht="19.5" customHeight="1">
      <c r="A5" s="2"/>
      <c r="B5" s="3"/>
      <c r="C5" s="3"/>
      <c r="D5" s="3"/>
      <c r="E5" s="3"/>
      <c r="F5" s="4"/>
      <c r="G5" s="4"/>
      <c r="H5" s="4"/>
      <c r="I5" s="4"/>
      <c r="J5" s="4"/>
      <c r="K5" s="4"/>
      <c r="L5" s="5"/>
      <c r="M5" s="34"/>
      <c r="N5" s="34"/>
      <c r="O5" s="34"/>
      <c r="P5" s="34"/>
      <c r="Q5" s="34"/>
      <c r="R5" s="34"/>
      <c r="S5" s="34"/>
      <c r="T5" s="34"/>
      <c r="U5" s="6"/>
    </row>
    <row r="6" spans="1:21" ht="60" customHeight="1">
      <c r="A6" s="7" t="s">
        <v>62</v>
      </c>
      <c r="B6" s="8" t="s">
        <v>61</v>
      </c>
      <c r="C6" s="13" t="s">
        <v>23</v>
      </c>
      <c r="D6" s="13" t="s">
        <v>14</v>
      </c>
      <c r="E6" s="9" t="s">
        <v>57</v>
      </c>
      <c r="F6" s="3" t="s">
        <v>15</v>
      </c>
      <c r="G6" s="9" t="s">
        <v>58</v>
      </c>
      <c r="H6" s="9" t="s">
        <v>16</v>
      </c>
      <c r="I6" s="9" t="s">
        <v>59</v>
      </c>
      <c r="J6" s="9" t="s">
        <v>21</v>
      </c>
      <c r="K6" s="9" t="s">
        <v>60</v>
      </c>
      <c r="L6" s="10" t="s">
        <v>24</v>
      </c>
      <c r="M6" s="9" t="s">
        <v>63</v>
      </c>
      <c r="N6" s="98" t="s">
        <v>17</v>
      </c>
      <c r="O6" s="9" t="s">
        <v>64</v>
      </c>
      <c r="P6" s="98" t="s">
        <v>18</v>
      </c>
      <c r="Q6" s="9" t="s">
        <v>65</v>
      </c>
      <c r="R6" s="98" t="s">
        <v>19</v>
      </c>
      <c r="S6" s="9" t="s">
        <v>66</v>
      </c>
      <c r="T6" s="98" t="s">
        <v>20</v>
      </c>
      <c r="U6" s="10" t="s">
        <v>67</v>
      </c>
    </row>
    <row r="7" spans="1:21" ht="4.5" customHeight="1">
      <c r="A7" s="12" t="s">
        <v>22</v>
      </c>
      <c r="B7" s="13" t="s">
        <v>0</v>
      </c>
      <c r="C7" s="13" t="s">
        <v>23</v>
      </c>
      <c r="D7" s="13" t="s">
        <v>14</v>
      </c>
      <c r="E7" s="13"/>
      <c r="F7" s="4" t="s">
        <v>15</v>
      </c>
      <c r="G7" s="4"/>
      <c r="H7" s="4" t="s">
        <v>16</v>
      </c>
      <c r="I7" s="4"/>
      <c r="J7" s="4" t="s">
        <v>21</v>
      </c>
      <c r="K7" s="4"/>
      <c r="L7" s="5" t="s">
        <v>24</v>
      </c>
      <c r="M7" s="35"/>
      <c r="N7" s="35" t="s">
        <v>17</v>
      </c>
      <c r="O7" s="35"/>
      <c r="P7" s="35" t="s">
        <v>18</v>
      </c>
      <c r="Q7" s="35"/>
      <c r="R7" s="35" t="s">
        <v>19</v>
      </c>
      <c r="S7" s="35"/>
      <c r="T7" s="35" t="s">
        <v>20</v>
      </c>
      <c r="U7" s="6"/>
    </row>
    <row r="8" spans="1:21" ht="30" customHeight="1">
      <c r="A8" s="2">
        <v>0</v>
      </c>
      <c r="B8" s="19">
        <v>0</v>
      </c>
      <c r="C8" s="16">
        <v>1109.929</v>
      </c>
      <c r="D8" s="16">
        <v>1378.994</v>
      </c>
      <c r="E8" s="97">
        <v>1.0457481244031446</v>
      </c>
      <c r="F8" s="16">
        <v>1218.113</v>
      </c>
      <c r="G8" s="33">
        <v>1.0707049742974526</v>
      </c>
      <c r="H8" s="16">
        <v>1475.466</v>
      </c>
      <c r="I8" s="97">
        <v>0.9582416277236867</v>
      </c>
      <c r="J8" s="31">
        <v>1.448062</v>
      </c>
      <c r="K8" s="97">
        <v>0.9656514867595377</v>
      </c>
      <c r="L8" s="29">
        <v>6.6641</v>
      </c>
      <c r="M8" s="33">
        <v>0.7972295341885081</v>
      </c>
      <c r="N8" s="99">
        <v>3.839354</v>
      </c>
      <c r="O8" s="33">
        <v>0.560215660954132</v>
      </c>
      <c r="P8" s="99">
        <v>3.351492</v>
      </c>
      <c r="Q8" s="100">
        <v>0.5141826175460139</v>
      </c>
      <c r="R8" s="99">
        <v>0.1831981</v>
      </c>
      <c r="S8" s="33">
        <v>0.21023115019857225</v>
      </c>
      <c r="T8" s="99">
        <v>3.53469</v>
      </c>
      <c r="U8" s="101">
        <v>0.4801788957392409</v>
      </c>
    </row>
    <row r="9" spans="1:21" ht="30" customHeight="1">
      <c r="A9" s="2">
        <v>10</v>
      </c>
      <c r="B9" s="19">
        <v>4176.5</v>
      </c>
      <c r="C9" s="16">
        <v>6925.661</v>
      </c>
      <c r="D9" s="16">
        <v>6504.063</v>
      </c>
      <c r="E9" s="97">
        <v>1.0158140145656358</v>
      </c>
      <c r="F9" s="16">
        <v>5864.265</v>
      </c>
      <c r="G9" s="33">
        <v>1.03526962032524</v>
      </c>
      <c r="H9" s="16">
        <v>6494.867</v>
      </c>
      <c r="I9" s="97">
        <v>1.123684430434874</v>
      </c>
      <c r="J9" s="31">
        <v>1.38675</v>
      </c>
      <c r="K9" s="97">
        <v>0.9677047933399858</v>
      </c>
      <c r="L9" s="29">
        <v>34.86477</v>
      </c>
      <c r="M9" s="33">
        <v>1.5857653197481827</v>
      </c>
      <c r="N9" s="99">
        <v>5.045898</v>
      </c>
      <c r="O9" s="33">
        <v>0.5477068139752075</v>
      </c>
      <c r="P9" s="99">
        <v>4.67972</v>
      </c>
      <c r="Q9" s="100">
        <v>0.5142220351272364</v>
      </c>
      <c r="R9" s="99">
        <v>0.5551909</v>
      </c>
      <c r="S9" s="33">
        <v>0.6222572459765102</v>
      </c>
      <c r="T9" s="99">
        <v>5.234911</v>
      </c>
      <c r="U9" s="101">
        <v>0.5388634417479266</v>
      </c>
    </row>
    <row r="10" spans="1:21" ht="30" customHeight="1">
      <c r="A10" s="2">
        <v>20</v>
      </c>
      <c r="B10" s="19">
        <v>9200</v>
      </c>
      <c r="C10" s="16">
        <v>11023.38</v>
      </c>
      <c r="D10" s="16">
        <v>9975.421</v>
      </c>
      <c r="E10" s="97">
        <v>1.0093800879700408</v>
      </c>
      <c r="F10" s="16">
        <v>9183.246</v>
      </c>
      <c r="G10" s="33">
        <v>1.0184844107244573</v>
      </c>
      <c r="H10" s="16">
        <v>9956.07</v>
      </c>
      <c r="I10" s="97">
        <v>1.0927693721440457</v>
      </c>
      <c r="J10" s="31">
        <v>1.414865</v>
      </c>
      <c r="K10" s="97">
        <v>0.9743578265959645</v>
      </c>
      <c r="L10" s="29">
        <v>130.3712</v>
      </c>
      <c r="M10" s="33">
        <v>1.0887669067139396</v>
      </c>
      <c r="N10" s="99">
        <v>12.22813</v>
      </c>
      <c r="O10" s="33">
        <v>0.9665336919724334</v>
      </c>
      <c r="P10" s="99">
        <v>11.52831</v>
      </c>
      <c r="Q10" s="100">
        <v>0.9163301576781682</v>
      </c>
      <c r="R10" s="99">
        <v>0.7341902</v>
      </c>
      <c r="S10" s="33">
        <v>0.8093561287241487</v>
      </c>
      <c r="T10" s="99">
        <v>12.2625</v>
      </c>
      <c r="U10" s="101">
        <v>0.9361499636800152</v>
      </c>
    </row>
    <row r="11" spans="1:21" ht="30" customHeight="1">
      <c r="A11" s="2">
        <v>30</v>
      </c>
      <c r="B11" s="19">
        <v>12698.7</v>
      </c>
      <c r="C11" s="16">
        <v>14064.63</v>
      </c>
      <c r="D11" s="16">
        <v>12458.62</v>
      </c>
      <c r="E11" s="97">
        <v>1.0070533137489723</v>
      </c>
      <c r="F11" s="16">
        <v>11756.52</v>
      </c>
      <c r="G11" s="33">
        <v>1.0140289478141649</v>
      </c>
      <c r="H11" s="16">
        <v>12410.32</v>
      </c>
      <c r="I11" s="97">
        <v>1.0618388393192966</v>
      </c>
      <c r="J11" s="31">
        <v>1.435796</v>
      </c>
      <c r="K11" s="97">
        <v>0.9791632284243189</v>
      </c>
      <c r="L11" s="29">
        <v>283.2246</v>
      </c>
      <c r="M11" s="33">
        <v>1.0589200764828626</v>
      </c>
      <c r="N11" s="99">
        <v>141.2576</v>
      </c>
      <c r="O11" s="33">
        <v>1.0795252025959179</v>
      </c>
      <c r="P11" s="99">
        <v>136.963</v>
      </c>
      <c r="Q11" s="100">
        <v>1.0779925309724805</v>
      </c>
      <c r="R11" s="99">
        <v>0.6877435</v>
      </c>
      <c r="S11" s="33">
        <v>0.8845315123631553</v>
      </c>
      <c r="T11" s="99">
        <v>137.6507</v>
      </c>
      <c r="U11" s="101">
        <v>1.0790234189589418</v>
      </c>
    </row>
    <row r="12" spans="1:21" ht="30" customHeight="1">
      <c r="A12" s="2">
        <v>40</v>
      </c>
      <c r="B12" s="19">
        <v>15345.9</v>
      </c>
      <c r="C12" s="16">
        <v>16738.87</v>
      </c>
      <c r="D12" s="16">
        <v>14778.96</v>
      </c>
      <c r="E12" s="97">
        <v>1.0081379944604265</v>
      </c>
      <c r="F12" s="16">
        <v>14281.67</v>
      </c>
      <c r="G12" s="33">
        <v>1.0129456207458802</v>
      </c>
      <c r="H12" s="16">
        <v>14703.16</v>
      </c>
      <c r="I12" s="97">
        <v>1.0341339074192253</v>
      </c>
      <c r="J12" s="31">
        <v>1.531569</v>
      </c>
      <c r="K12" s="97">
        <v>0.9816051068084369</v>
      </c>
      <c r="L12" s="29">
        <v>460.0553</v>
      </c>
      <c r="M12" s="33">
        <v>1.0577485045270756</v>
      </c>
      <c r="N12" s="99">
        <v>343.0497</v>
      </c>
      <c r="O12" s="33">
        <v>1.0838205870170785</v>
      </c>
      <c r="P12" s="99">
        <v>328.2013</v>
      </c>
      <c r="Q12" s="100">
        <v>1.0844733152493244</v>
      </c>
      <c r="R12" s="99">
        <v>0.9606752</v>
      </c>
      <c r="S12" s="33">
        <v>0.8712592928659624</v>
      </c>
      <c r="T12" s="99">
        <v>329.162</v>
      </c>
      <c r="U12" s="101">
        <v>1.0855324576543026</v>
      </c>
    </row>
    <row r="13" spans="1:21" ht="30" customHeight="1">
      <c r="A13" s="2">
        <v>50</v>
      </c>
      <c r="B13" s="19">
        <v>18206.2</v>
      </c>
      <c r="C13" s="16">
        <v>19916.9</v>
      </c>
      <c r="D13" s="16">
        <v>17664.72</v>
      </c>
      <c r="E13" s="97">
        <v>1.011095939280188</v>
      </c>
      <c r="F13" s="16">
        <v>17088.24</v>
      </c>
      <c r="G13" s="33">
        <v>1.017153112993381</v>
      </c>
      <c r="H13" s="16">
        <v>17546.83</v>
      </c>
      <c r="I13" s="97">
        <v>1.0347968993495154</v>
      </c>
      <c r="J13" s="31">
        <v>1.628772</v>
      </c>
      <c r="K13" s="97">
        <v>0.9792118315447741</v>
      </c>
      <c r="L13" s="29">
        <v>671.9272</v>
      </c>
      <c r="M13" s="33">
        <v>1.0693463017184868</v>
      </c>
      <c r="N13" s="99">
        <v>569.2748</v>
      </c>
      <c r="O13" s="33">
        <v>1.085837613073354</v>
      </c>
      <c r="P13" s="99">
        <v>534.7358</v>
      </c>
      <c r="Q13" s="100">
        <v>1.0896343991187805</v>
      </c>
      <c r="R13" s="99">
        <v>1.616923</v>
      </c>
      <c r="S13" s="33">
        <v>0.7899324595321071</v>
      </c>
      <c r="T13" s="99">
        <v>536.3528</v>
      </c>
      <c r="U13" s="101">
        <v>1.089176443123255</v>
      </c>
    </row>
    <row r="14" spans="1:21" ht="30" customHeight="1">
      <c r="A14" s="2">
        <v>60</v>
      </c>
      <c r="B14" s="19">
        <v>21808</v>
      </c>
      <c r="C14" s="16">
        <v>24221.94</v>
      </c>
      <c r="D14" s="16">
        <v>21565.36</v>
      </c>
      <c r="E14" s="97">
        <v>1.0121474952347633</v>
      </c>
      <c r="F14" s="16">
        <v>21085.44</v>
      </c>
      <c r="G14" s="33">
        <v>1.0175841340731726</v>
      </c>
      <c r="H14" s="16">
        <v>21426.13</v>
      </c>
      <c r="I14" s="97">
        <v>1.02221447162384</v>
      </c>
      <c r="J14" s="31">
        <v>1.775036</v>
      </c>
      <c r="K14" s="97">
        <v>0.9798654161445425</v>
      </c>
      <c r="L14" s="29">
        <v>973.1565</v>
      </c>
      <c r="M14" s="33">
        <v>1.0648924706718588</v>
      </c>
      <c r="N14" s="99">
        <v>902.621</v>
      </c>
      <c r="O14" s="33">
        <v>1.0785845132441982</v>
      </c>
      <c r="P14" s="99">
        <v>831.2687</v>
      </c>
      <c r="Q14" s="100">
        <v>1.0805406352091056</v>
      </c>
      <c r="R14" s="99">
        <v>3.168853</v>
      </c>
      <c r="S14" s="33">
        <v>0.8940858792265801</v>
      </c>
      <c r="T14" s="99">
        <v>834.4375</v>
      </c>
      <c r="U14" s="101">
        <v>1.0822650957421116</v>
      </c>
    </row>
    <row r="15" spans="1:21" ht="30" customHeight="1">
      <c r="A15" s="2">
        <v>70</v>
      </c>
      <c r="B15" s="19">
        <v>26983.1</v>
      </c>
      <c r="C15" s="16">
        <v>30558.96</v>
      </c>
      <c r="D15" s="16">
        <v>27115.18</v>
      </c>
      <c r="E15" s="97">
        <v>1.0120611394336845</v>
      </c>
      <c r="F15" s="16">
        <v>26694.86</v>
      </c>
      <c r="G15" s="33">
        <v>1.0151908436471937</v>
      </c>
      <c r="H15" s="16">
        <v>26941.5</v>
      </c>
      <c r="I15" s="97">
        <v>1.0102320944182253</v>
      </c>
      <c r="J15" s="31">
        <v>2.001795</v>
      </c>
      <c r="K15" s="97">
        <v>0.9836250442234364</v>
      </c>
      <c r="L15" s="29">
        <v>1490.882</v>
      </c>
      <c r="M15" s="33">
        <v>1.0683011101409845</v>
      </c>
      <c r="N15" s="99">
        <v>1455.811</v>
      </c>
      <c r="O15" s="33">
        <v>1.0740441536672745</v>
      </c>
      <c r="P15" s="99">
        <v>1332.103</v>
      </c>
      <c r="Q15" s="100">
        <v>1.078223354713845</v>
      </c>
      <c r="R15" s="99">
        <v>5.951678</v>
      </c>
      <c r="S15" s="33">
        <v>0.9055669278180182</v>
      </c>
      <c r="T15" s="99">
        <v>1338.055</v>
      </c>
      <c r="U15" s="101">
        <v>1.0787035337169455</v>
      </c>
    </row>
    <row r="16" spans="1:21" ht="30" customHeight="1">
      <c r="A16" s="2">
        <v>80</v>
      </c>
      <c r="B16" s="19">
        <v>34687</v>
      </c>
      <c r="C16" s="16">
        <v>40577.69</v>
      </c>
      <c r="D16" s="16">
        <v>35886.09</v>
      </c>
      <c r="E16" s="97">
        <v>1.0117711139921406</v>
      </c>
      <c r="F16" s="16">
        <v>35331.21</v>
      </c>
      <c r="G16" s="33">
        <v>1.01461554787831</v>
      </c>
      <c r="H16" s="16">
        <v>35672.84</v>
      </c>
      <c r="I16" s="97">
        <v>1.0087156967359365</v>
      </c>
      <c r="J16" s="31">
        <v>2.233237</v>
      </c>
      <c r="K16" s="97">
        <v>0.9884510009604618</v>
      </c>
      <c r="L16" s="29">
        <v>2492.974</v>
      </c>
      <c r="M16" s="33">
        <v>1.0591417356344963</v>
      </c>
      <c r="N16" s="99">
        <v>2483.693</v>
      </c>
      <c r="O16" s="33">
        <v>1.060123337803703</v>
      </c>
      <c r="P16" s="99">
        <v>2272.373</v>
      </c>
      <c r="Q16" s="100">
        <v>1.0635007480059737</v>
      </c>
      <c r="R16" s="99">
        <v>10.12732</v>
      </c>
      <c r="S16" s="33">
        <v>0.9439575038335072</v>
      </c>
      <c r="T16" s="99">
        <v>2282.5</v>
      </c>
      <c r="U16" s="101">
        <v>1.0631094706746926</v>
      </c>
    </row>
    <row r="17" spans="1:21" ht="30" customHeight="1">
      <c r="A17" s="2">
        <v>90</v>
      </c>
      <c r="B17" s="19">
        <v>48231</v>
      </c>
      <c r="C17" s="16">
        <v>67396.66</v>
      </c>
      <c r="D17" s="16">
        <v>59492.8</v>
      </c>
      <c r="E17" s="97">
        <v>1.011580116983903</v>
      </c>
      <c r="F17" s="16">
        <v>58331.61</v>
      </c>
      <c r="G17" s="33">
        <v>1.0136630380820721</v>
      </c>
      <c r="H17" s="16">
        <v>59477.25</v>
      </c>
      <c r="I17" s="97">
        <v>0.9992855772397791</v>
      </c>
      <c r="J17" s="31">
        <v>2.416584</v>
      </c>
      <c r="K17" s="97">
        <v>0.9915858667509201</v>
      </c>
      <c r="L17" s="29">
        <v>6725.94</v>
      </c>
      <c r="M17" s="33">
        <v>1.042173286751286</v>
      </c>
      <c r="N17" s="99">
        <v>6725.183</v>
      </c>
      <c r="O17" s="33">
        <v>1.0422752381049798</v>
      </c>
      <c r="P17" s="99">
        <v>6075.354</v>
      </c>
      <c r="Q17" s="100">
        <v>1.04334275871355</v>
      </c>
      <c r="R17" s="99">
        <v>74.80817</v>
      </c>
      <c r="S17" s="33">
        <v>0.9406498432006428</v>
      </c>
      <c r="T17" s="99">
        <v>6150.162</v>
      </c>
      <c r="U17" s="101">
        <v>1.041281014485994</v>
      </c>
    </row>
    <row r="18" spans="1:21" ht="30" customHeight="1">
      <c r="A18" s="2">
        <v>99</v>
      </c>
      <c r="B18" s="19">
        <v>124159</v>
      </c>
      <c r="C18" s="16">
        <v>182238.3</v>
      </c>
      <c r="D18" s="20">
        <v>150202</v>
      </c>
      <c r="E18" s="97">
        <v>1.0056426419700477</v>
      </c>
      <c r="F18" s="16">
        <v>146164.3</v>
      </c>
      <c r="G18" s="33">
        <v>1.0063349260827708</v>
      </c>
      <c r="H18" s="16">
        <v>158633.6</v>
      </c>
      <c r="I18" s="97">
        <v>0.959982239370003</v>
      </c>
      <c r="J18" s="31">
        <v>2.624492</v>
      </c>
      <c r="K18" s="97">
        <v>0.9938697608191829</v>
      </c>
      <c r="L18" s="29">
        <v>34258.3</v>
      </c>
      <c r="M18" s="33">
        <v>1.0131096146968916</v>
      </c>
      <c r="N18" s="99">
        <v>34257.67</v>
      </c>
      <c r="O18" s="33">
        <v>1.0131092117882357</v>
      </c>
      <c r="P18" s="99">
        <v>31271.61</v>
      </c>
      <c r="Q18" s="100">
        <v>1.0127275720089721</v>
      </c>
      <c r="R18" s="99">
        <v>1534.53</v>
      </c>
      <c r="S18" s="33">
        <v>0.9729362384400941</v>
      </c>
      <c r="T18" s="99">
        <v>32806.14</v>
      </c>
      <c r="U18" s="101">
        <v>1.0092055528629902</v>
      </c>
    </row>
    <row r="19" spans="1:21" ht="30" customHeight="1" thickBot="1">
      <c r="A19" s="21">
        <v>999</v>
      </c>
      <c r="B19" s="26">
        <v>377191</v>
      </c>
      <c r="C19" s="25">
        <v>973018.9</v>
      </c>
      <c r="D19" s="22">
        <v>440801.7</v>
      </c>
      <c r="E19" s="102">
        <v>1.0058555584771374</v>
      </c>
      <c r="F19" s="25">
        <v>426127.5</v>
      </c>
      <c r="G19" s="103">
        <v>1.0025530255624688</v>
      </c>
      <c r="H19" s="25">
        <v>881222.9</v>
      </c>
      <c r="I19" s="102">
        <v>0.9744301565334846</v>
      </c>
      <c r="J19" s="32">
        <v>2.519643</v>
      </c>
      <c r="K19" s="102">
        <v>0.9939812221389404</v>
      </c>
      <c r="L19" s="30">
        <v>147022.4</v>
      </c>
      <c r="M19" s="103">
        <v>1.0029804857102378</v>
      </c>
      <c r="N19" s="104">
        <v>147019.9</v>
      </c>
      <c r="O19" s="103">
        <v>1.0029730373212373</v>
      </c>
      <c r="P19" s="104">
        <v>131706.7</v>
      </c>
      <c r="Q19" s="105">
        <v>1.0016302250262141</v>
      </c>
      <c r="R19" s="104">
        <v>60110.04</v>
      </c>
      <c r="S19" s="103">
        <v>1.0012513094516986</v>
      </c>
      <c r="T19" s="104">
        <v>191816.7</v>
      </c>
      <c r="U19" s="106">
        <v>0.9997273780657595</v>
      </c>
    </row>
    <row r="20" spans="1:13" ht="1.5" customHeight="1" thickTop="1">
      <c r="A20" s="2" t="s">
        <v>1</v>
      </c>
      <c r="B20" s="15" t="s">
        <v>2</v>
      </c>
      <c r="C20" s="15" t="s">
        <v>3</v>
      </c>
      <c r="D20" s="16" t="s">
        <v>0</v>
      </c>
      <c r="E20" s="19"/>
      <c r="F20" s="17" t="s">
        <v>4</v>
      </c>
      <c r="G20" s="17"/>
      <c r="H20" s="17" t="s">
        <v>5</v>
      </c>
      <c r="I20" s="17"/>
      <c r="J20" s="23" t="s">
        <v>6</v>
      </c>
      <c r="K20" s="24"/>
      <c r="L20" s="18" t="s">
        <v>7</v>
      </c>
      <c r="M20" s="34"/>
    </row>
    <row r="21" spans="2:11" ht="12.75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2.75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2.7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2.75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2.75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2.75"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2.75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2.75"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2.7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2.75"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2.75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2.75"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2.75"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2.75"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2:11" ht="12.75"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2:11" ht="12.75"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2.75"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2:11" ht="12.75"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2:11" ht="12.7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2.7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2.7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2.7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2.7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2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12.75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12.75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2:11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2:11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2:11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2:11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2:11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2:11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2:11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2:11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2:11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2:11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2:11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2:11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2:11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2:11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2:11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2:11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2:11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2:11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2:11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2:11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2:11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2:11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2:11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2:11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2:11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2:11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2:11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2:11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2:11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2:11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2:11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2:11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2:11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2:11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2:11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2:11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6:11" ht="12.75">
      <c r="F212" s="27"/>
      <c r="G212" s="27"/>
      <c r="H212" s="27"/>
      <c r="I212" s="27"/>
      <c r="J212" s="27"/>
      <c r="K212" s="27"/>
    </row>
    <row r="213" spans="6:11" ht="12.75">
      <c r="F213" s="27"/>
      <c r="G213" s="27"/>
      <c r="H213" s="27"/>
      <c r="I213" s="27"/>
      <c r="J213" s="27"/>
      <c r="K213" s="27"/>
    </row>
    <row r="214" spans="6:11" ht="12.75">
      <c r="F214" s="27"/>
      <c r="G214" s="27"/>
      <c r="H214" s="27"/>
      <c r="I214" s="27"/>
      <c r="J214" s="27"/>
      <c r="K214" s="27"/>
    </row>
    <row r="215" spans="6:11" ht="12.75">
      <c r="F215" s="27"/>
      <c r="G215" s="27"/>
      <c r="H215" s="27"/>
      <c r="I215" s="27"/>
      <c r="J215" s="27"/>
      <c r="K215" s="27"/>
    </row>
    <row r="216" spans="6:11" ht="12.75">
      <c r="F216" s="27"/>
      <c r="G216" s="27"/>
      <c r="H216" s="27"/>
      <c r="I216" s="27"/>
      <c r="J216" s="27"/>
      <c r="K216" s="27"/>
    </row>
    <row r="217" spans="6:11" ht="12.75">
      <c r="F217" s="27"/>
      <c r="G217" s="27"/>
      <c r="H217" s="27"/>
      <c r="I217" s="27"/>
      <c r="J217" s="27"/>
      <c r="K217" s="27"/>
    </row>
    <row r="218" spans="6:11" ht="12.75">
      <c r="F218" s="27"/>
      <c r="G218" s="27"/>
      <c r="H218" s="27"/>
      <c r="I218" s="27"/>
      <c r="J218" s="27"/>
      <c r="K218" s="27"/>
    </row>
    <row r="219" spans="6:11" ht="12.75">
      <c r="F219" s="27"/>
      <c r="G219" s="27"/>
      <c r="H219" s="27"/>
      <c r="I219" s="27"/>
      <c r="J219" s="27"/>
      <c r="K219" s="27"/>
    </row>
    <row r="220" spans="6:11" ht="12.75">
      <c r="F220" s="27"/>
      <c r="G220" s="27"/>
      <c r="H220" s="27"/>
      <c r="I220" s="27"/>
      <c r="J220" s="27"/>
      <c r="K220" s="27"/>
    </row>
    <row r="221" spans="6:11" ht="12.75">
      <c r="F221" s="27"/>
      <c r="G221" s="27"/>
      <c r="H221" s="27"/>
      <c r="I221" s="27"/>
      <c r="J221" s="27"/>
      <c r="K221" s="27"/>
    </row>
    <row r="222" spans="6:11" ht="12.75">
      <c r="F222" s="27"/>
      <c r="G222" s="27"/>
      <c r="H222" s="27"/>
      <c r="I222" s="27"/>
      <c r="J222" s="27"/>
      <c r="K222" s="27"/>
    </row>
    <row r="223" spans="6:11" ht="12.75">
      <c r="F223" s="27"/>
      <c r="G223" s="27"/>
      <c r="H223" s="27"/>
      <c r="I223" s="27"/>
      <c r="J223" s="27"/>
      <c r="K223" s="27"/>
    </row>
  </sheetData>
  <mergeCells count="1">
    <mergeCell ref="A4:U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dcterms:created xsi:type="dcterms:W3CDTF">2010-10-20T16:38:56Z</dcterms:created>
  <dcterms:modified xsi:type="dcterms:W3CDTF">2011-01-12T12:28:57Z</dcterms:modified>
  <cp:category/>
  <cp:version/>
  <cp:contentType/>
  <cp:contentStatus/>
</cp:coreProperties>
</file>